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yszer\Desktop\MSSF16\źródłowe\"/>
    </mc:Choice>
  </mc:AlternateContent>
  <xr:revisionPtr revIDLastSave="0" documentId="12_ncr:500000_{78C6E6CB-2EE8-4A16-AA7D-EF314381F978}" xr6:coauthVersionLast="31" xr6:coauthVersionMax="31" xr10:uidLastSave="{00000000-0000-0000-0000-000000000000}"/>
  <bookViews>
    <workbookView xWindow="0" yWindow="0" windowWidth="25410" windowHeight="7815" xr2:uid="{00000000-000D-0000-FFFF-FFFF00000000}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I7" i="1"/>
  <c r="K11" i="1"/>
  <c r="K9" i="1"/>
  <c r="K12" i="1" s="1"/>
  <c r="K10" i="1"/>
  <c r="K8" i="1"/>
  <c r="K7" i="1"/>
  <c r="J7" i="1"/>
  <c r="L7" i="1" s="1"/>
  <c r="I8" i="1" s="1"/>
  <c r="E14" i="1"/>
  <c r="E8" i="1"/>
  <c r="E9" i="1"/>
  <c r="E10" i="1"/>
  <c r="E11" i="1"/>
  <c r="F11" i="1" s="1"/>
  <c r="E12" i="1"/>
  <c r="E7" i="1"/>
  <c r="F8" i="1"/>
  <c r="F9" i="1"/>
  <c r="F10" i="1"/>
  <c r="F12" i="1"/>
  <c r="D13" i="1"/>
  <c r="J8" i="1" l="1"/>
  <c r="L8" i="1"/>
  <c r="I9" i="1" s="1"/>
  <c r="J9" i="1" s="1"/>
  <c r="D14" i="1"/>
  <c r="F14" i="1" s="1"/>
  <c r="F7" i="1"/>
  <c r="F13" i="1" s="1"/>
  <c r="F15" i="1" s="1"/>
  <c r="L9" i="1" l="1"/>
  <c r="I10" i="1" s="1"/>
  <c r="J10" i="1" s="1"/>
  <c r="L10" i="1"/>
  <c r="I11" i="1" s="1"/>
  <c r="J11" i="1" s="1"/>
  <c r="L11" i="1" s="1"/>
  <c r="D15" i="1"/>
  <c r="J12" i="1" l="1"/>
</calcChain>
</file>

<file path=xl/sharedStrings.xml><?xml version="1.0" encoding="utf-8"?>
<sst xmlns="http://schemas.openxmlformats.org/spreadsheetml/2006/main" count="18" uniqueCount="14">
  <si>
    <t>rok</t>
  </si>
  <si>
    <t>inwestycja brutto</t>
  </si>
  <si>
    <t>wsp. dyskonta 5%</t>
  </si>
  <si>
    <t>inwestycja netto</t>
  </si>
  <si>
    <t>Saldo początkowe</t>
  </si>
  <si>
    <t>Opłaty leasingowe</t>
  </si>
  <si>
    <t>Saldo końcowe</t>
  </si>
  <si>
    <t>Przychody odsetkowe 5%</t>
  </si>
  <si>
    <t>niezrealizowane dochody finansowe</t>
  </si>
  <si>
    <t>opłata leasingowa</t>
  </si>
  <si>
    <t>gwarantowana wartość końcowa</t>
  </si>
  <si>
    <t>niegwarantowana wartość końcowa</t>
  </si>
  <si>
    <t>Należność leasingowa</t>
  </si>
  <si>
    <t>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</si>
</sst>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??\ _z_ł_-;_-@_-"/>
    <numFmt numFmtId="165" formatCode="0.00000"/>
    <numFmt numFmtId="166" formatCode="_-* #,##0\ _z_ł_-;\-* #,##0\ _z_ł_-;_-* &quot;-&quot;?????\ _z_ł_-;_-@_-"/>
    <numFmt numFmtId="167" formatCode="0.000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.5"/>
      <color theme="1"/>
      <name val="Arial Narrow"/>
      <family val="2"/>
      <charset val="238"/>
    </font>
    <font>
      <u/>
      <sz val="10.5"/>
      <color theme="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right"/>
    </xf>
    <xf numFmtId="9" fontId="0" fillId="0" borderId="0" xfId="0" applyNumberFormat="1"/>
    <xf numFmtId="164" fontId="0" fillId="0" borderId="0" xfId="0" applyNumberFormat="1"/>
    <xf numFmtId="166" fontId="0" fillId="0" borderId="0" xfId="0" applyNumberFormat="1"/>
    <xf numFmtId="0" fontId="1" fillId="0" borderId="0" xfId="0" applyFont="1" applyAlignment="1">
      <alignment horizontal="center" vertical="center" wrapText="1"/>
    </xf>
    <xf numFmtId="9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0" fillId="0" borderId="0" xfId="0" applyNumberForma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0" fillId="0" borderId="0" xfId="0" applyNumberFormat="1" applyFont="1"/>
    <xf numFmtId="167" fontId="0" fillId="0" borderId="0" xfId="0" applyNumberFormat="1" applyFont="1" applyAlignment="1">
      <alignment horizontal="center"/>
    </xf>
    <xf numFmtId="166" fontId="0" fillId="0" borderId="0" xfId="0" applyNumberFormat="1" applyFont="1"/>
    <xf numFmtId="166" fontId="1" fillId="0" borderId="1" xfId="0" applyNumberFormat="1" applyFont="1" applyBorder="1"/>
    <xf numFmtId="164" fontId="0" fillId="0" borderId="0" xfId="0" applyNumberFormat="1" applyBorder="1"/>
    <xf numFmtId="164" fontId="0" fillId="0" borderId="2" xfId="0" applyNumberFormat="1" applyBorder="1"/>
    <xf numFmtId="0" fontId="1" fillId="2" borderId="0" xfId="0" applyFont="1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S24"/>
  <sheetViews>
    <sheetView tabSelected="1" workbookViewId="0"/>
  </sheetViews>
  <sheetFormatPr defaultRowHeight="15" x14ac:dyDescent="0.25"/>
  <cols>
    <col min="1" max="1" width="5.42578125" customWidth="1"/>
    <col min="2" max="2" width="3.7109375" bestFit="1" customWidth="1"/>
    <col min="3" max="3" width="31.140625" bestFit="1" customWidth="1"/>
    <col min="4" max="4" width="10.42578125" bestFit="1" customWidth="1"/>
    <col min="5" max="5" width="11.42578125" bestFit="1" customWidth="1"/>
    <col min="6" max="6" width="10.7109375" bestFit="1" customWidth="1"/>
    <col min="8" max="8" width="4.28515625" bestFit="1" customWidth="1"/>
    <col min="9" max="12" width="13.7109375" customWidth="1"/>
  </cols>
  <sheetData>
    <row r="3" spans="2:12" x14ac:dyDescent="0.25">
      <c r="D3" s="3"/>
    </row>
    <row r="4" spans="2:12" x14ac:dyDescent="0.25">
      <c r="D4" s="3"/>
    </row>
    <row r="5" spans="2:12" x14ac:dyDescent="0.25">
      <c r="E5" s="2">
        <v>0.05</v>
      </c>
      <c r="H5" s="19" t="s">
        <v>12</v>
      </c>
      <c r="I5" s="19"/>
      <c r="J5" s="19"/>
      <c r="K5" s="19"/>
      <c r="L5" s="19"/>
    </row>
    <row r="6" spans="2:12" ht="45" x14ac:dyDescent="0.25">
      <c r="B6" s="5" t="s">
        <v>0</v>
      </c>
      <c r="C6" s="5"/>
      <c r="D6" s="5" t="s">
        <v>1</v>
      </c>
      <c r="E6" s="6" t="s">
        <v>2</v>
      </c>
      <c r="F6" s="5" t="s">
        <v>3</v>
      </c>
      <c r="H6" s="5" t="s">
        <v>13</v>
      </c>
      <c r="I6" s="5" t="s">
        <v>4</v>
      </c>
      <c r="J6" s="5" t="s">
        <v>7</v>
      </c>
      <c r="K6" s="5" t="s">
        <v>5</v>
      </c>
      <c r="L6" s="5" t="s">
        <v>6</v>
      </c>
    </row>
    <row r="7" spans="2:12" x14ac:dyDescent="0.25">
      <c r="B7">
        <v>1</v>
      </c>
      <c r="C7" t="s">
        <v>9</v>
      </c>
      <c r="D7" s="3">
        <v>100000</v>
      </c>
      <c r="E7" s="10">
        <f>1/(1+$E$5)^B7</f>
        <v>0.95238095238095233</v>
      </c>
      <c r="F7" s="4">
        <f>D7*E7</f>
        <v>95238.095238095237</v>
      </c>
      <c r="H7">
        <v>1</v>
      </c>
      <c r="I7" s="3">
        <f>F15</f>
        <v>530888.43787163927</v>
      </c>
      <c r="J7" s="3">
        <f>I7*$E$5</f>
        <v>26544.421893581966</v>
      </c>
      <c r="K7" s="3">
        <f>-D7</f>
        <v>-100000</v>
      </c>
      <c r="L7" s="3">
        <f>SUM(I7:K7)</f>
        <v>457432.85976522125</v>
      </c>
    </row>
    <row r="8" spans="2:12" x14ac:dyDescent="0.25">
      <c r="B8">
        <v>2</v>
      </c>
      <c r="C8" t="s">
        <v>9</v>
      </c>
      <c r="D8" s="3">
        <v>100000</v>
      </c>
      <c r="E8" s="10">
        <f t="shared" ref="E8:E14" si="0">1/(1+$E$5)^B8</f>
        <v>0.90702947845804982</v>
      </c>
      <c r="F8" s="4">
        <f t="shared" ref="F8:F14" si="1">D8*E8</f>
        <v>90702.947845804985</v>
      </c>
      <c r="H8">
        <v>2</v>
      </c>
      <c r="I8" s="3">
        <f>L7</f>
        <v>457432.85976522125</v>
      </c>
      <c r="J8" s="3">
        <f>I8*$E$5</f>
        <v>22871.642988261065</v>
      </c>
      <c r="K8" s="3">
        <f>-D8</f>
        <v>-100000</v>
      </c>
      <c r="L8" s="3">
        <f>SUM(I8:K8)</f>
        <v>380304.50275348232</v>
      </c>
    </row>
    <row r="9" spans="2:12" x14ac:dyDescent="0.25">
      <c r="B9">
        <v>3</v>
      </c>
      <c r="C9" t="s">
        <v>9</v>
      </c>
      <c r="D9" s="3">
        <v>100000</v>
      </c>
      <c r="E9" s="10">
        <f t="shared" si="0"/>
        <v>0.86383759853147601</v>
      </c>
      <c r="F9" s="4">
        <f t="shared" si="1"/>
        <v>86383.759853147596</v>
      </c>
      <c r="H9">
        <v>3</v>
      </c>
      <c r="I9" s="3">
        <f t="shared" ref="I9:I11" si="2">L8</f>
        <v>380304.50275348232</v>
      </c>
      <c r="J9" s="3">
        <f>I9*$E$5</f>
        <v>19015.225137674115</v>
      </c>
      <c r="K9" s="3">
        <f t="shared" ref="K9:K10" si="3">-D9</f>
        <v>-100000</v>
      </c>
      <c r="L9" s="3">
        <f t="shared" ref="L9:L11" si="4">SUM(I9:K9)</f>
        <v>299319.72789115645</v>
      </c>
    </row>
    <row r="10" spans="2:12" x14ac:dyDescent="0.25">
      <c r="B10">
        <v>4</v>
      </c>
      <c r="C10" t="s">
        <v>9</v>
      </c>
      <c r="D10" s="3">
        <v>100000</v>
      </c>
      <c r="E10" s="10">
        <f t="shared" si="0"/>
        <v>0.82270247479188197</v>
      </c>
      <c r="F10" s="4">
        <f t="shared" si="1"/>
        <v>82270.247479188198</v>
      </c>
      <c r="H10">
        <v>4</v>
      </c>
      <c r="I10" s="3">
        <f t="shared" si="2"/>
        <v>299319.72789115645</v>
      </c>
      <c r="J10" s="17">
        <f>I10*$E$5</f>
        <v>14965.986394557824</v>
      </c>
      <c r="K10" s="17">
        <f t="shared" si="3"/>
        <v>-100000</v>
      </c>
      <c r="L10" s="3">
        <f t="shared" si="4"/>
        <v>214285.71428571426</v>
      </c>
    </row>
    <row r="11" spans="2:12" x14ac:dyDescent="0.25">
      <c r="B11">
        <v>5</v>
      </c>
      <c r="C11" t="s">
        <v>9</v>
      </c>
      <c r="D11" s="3">
        <v>100000</v>
      </c>
      <c r="E11" s="10">
        <f t="shared" si="0"/>
        <v>0.78352616646845896</v>
      </c>
      <c r="F11" s="4">
        <f t="shared" si="1"/>
        <v>78352.616646845898</v>
      </c>
      <c r="H11">
        <v>5</v>
      </c>
      <c r="I11" s="3">
        <f t="shared" si="2"/>
        <v>214285.71428571426</v>
      </c>
      <c r="J11" s="18">
        <f>I11*$E$5</f>
        <v>10714.285714285714</v>
      </c>
      <c r="K11" s="18">
        <f>-D11-D12</f>
        <v>-150000</v>
      </c>
      <c r="L11" s="3">
        <f t="shared" si="4"/>
        <v>74999.999999999971</v>
      </c>
    </row>
    <row r="12" spans="2:12" x14ac:dyDescent="0.25">
      <c r="B12">
        <v>5</v>
      </c>
      <c r="C12" t="s">
        <v>10</v>
      </c>
      <c r="D12" s="3">
        <v>50000</v>
      </c>
      <c r="E12" s="10">
        <f t="shared" si="0"/>
        <v>0.78352616646845896</v>
      </c>
      <c r="F12" s="4">
        <f t="shared" si="1"/>
        <v>39176.308323422949</v>
      </c>
      <c r="I12" s="3"/>
      <c r="J12" s="7">
        <f>SUM(J7:J11)</f>
        <v>94111.562128360689</v>
      </c>
      <c r="K12" s="7">
        <f>SUM(K7:K11)</f>
        <v>-550000</v>
      </c>
      <c r="L12" s="3"/>
    </row>
    <row r="13" spans="2:12" x14ac:dyDescent="0.25">
      <c r="D13" s="7">
        <f>SUM(D7:D12)</f>
        <v>550000</v>
      </c>
      <c r="E13" s="8"/>
      <c r="F13" s="7">
        <f>SUM(F7:F12)</f>
        <v>472123.9753865049</v>
      </c>
    </row>
    <row r="14" spans="2:12" x14ac:dyDescent="0.25">
      <c r="B14">
        <v>5</v>
      </c>
      <c r="C14" t="s">
        <v>11</v>
      </c>
      <c r="D14" s="13">
        <f>125000-D12</f>
        <v>75000</v>
      </c>
      <c r="E14" s="14">
        <f t="shared" si="0"/>
        <v>0.78352616646845896</v>
      </c>
      <c r="F14" s="15">
        <f t="shared" si="1"/>
        <v>58764.46248513442</v>
      </c>
    </row>
    <row r="15" spans="2:12" ht="15.75" thickBot="1" x14ac:dyDescent="0.3">
      <c r="D15" s="16">
        <f>D13+D14</f>
        <v>625000</v>
      </c>
      <c r="E15" s="9"/>
      <c r="F15" s="16">
        <f>SUM(F13:F14)</f>
        <v>530888.43787163927</v>
      </c>
    </row>
    <row r="16" spans="2:12" ht="15.75" thickTop="1" x14ac:dyDescent="0.25"/>
    <row r="17" spans="5:19" x14ac:dyDescent="0.25">
      <c r="E17" s="1" t="s">
        <v>8</v>
      </c>
      <c r="F17" s="9">
        <f>D15-F15</f>
        <v>94111.562128360732</v>
      </c>
    </row>
    <row r="18" spans="5:19" x14ac:dyDescent="0.25">
      <c r="J18" s="11"/>
      <c r="K18" s="11"/>
      <c r="O18" s="11"/>
    </row>
    <row r="19" spans="5:19" x14ac:dyDescent="0.25">
      <c r="J19" s="11"/>
      <c r="K19" s="11"/>
      <c r="P19" s="12"/>
    </row>
    <row r="20" spans="5:19" x14ac:dyDescent="0.25">
      <c r="S20" s="11"/>
    </row>
    <row r="21" spans="5:19" x14ac:dyDescent="0.25">
      <c r="J21" s="11"/>
      <c r="L21" s="11"/>
      <c r="P21" s="12"/>
    </row>
    <row r="22" spans="5:19" x14ac:dyDescent="0.25">
      <c r="J22" s="11"/>
      <c r="K22" s="11"/>
      <c r="P22" s="11"/>
    </row>
    <row r="23" spans="5:19" x14ac:dyDescent="0.25">
      <c r="J23" s="11"/>
      <c r="K23" s="11"/>
      <c r="P23" s="12"/>
    </row>
    <row r="24" spans="5:19" x14ac:dyDescent="0.25">
      <c r="S24" s="11"/>
    </row>
  </sheetData>
  <mergeCells count="1">
    <mergeCell ref="H5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2017-08-14T11:56:36Z</dcterms:created>
  <dcterms:modified xsi:type="dcterms:W3CDTF">2018-04-04T06:45:18Z</dcterms:modified>
</cp:coreProperties>
</file>